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1120" windowHeight="15870" activeTab="0"/>
  </bookViews>
  <sheets>
    <sheet name="Preemptive Priorities" sheetId="1" r:id="rId1"/>
    <sheet name="Sheet1" sheetId="2" r:id="rId2"/>
  </sheets>
  <definedNames>
    <definedName name="beta">#REF!</definedName>
    <definedName name="InitialTrend">#REF!</definedName>
    <definedName name="L">'Preemptive Priorities'!$D$10:$D$14</definedName>
    <definedName name="Lambda">'Preemptive Priorities'!$C$15</definedName>
    <definedName name="Lambdai">'Preemptive Priorities'!$C$10:$C$14</definedName>
    <definedName name="Lq">'Preemptive Priorities'!$E$10:$E$14</definedName>
    <definedName name="Mu">'Preemptive Priorities'!$C$5</definedName>
    <definedName name="n">'Preemptive Priorities'!$C$4</definedName>
    <definedName name="Rho">'Preemptive Priorities'!$C$16</definedName>
    <definedName name="sencount" hidden="1">4</definedName>
    <definedName name="sencount2" hidden="1">3</definedName>
    <definedName name="W">'Preemptive Priorities'!$F$10:$F$14</definedName>
    <definedName name="Wq">'Preemptive Priorities'!$G$10:$G$14</definedName>
  </definedNames>
  <calcPr fullCalcOnLoad="1"/>
</workbook>
</file>

<file path=xl/sharedStrings.xml><?xml version="1.0" encoding="utf-8"?>
<sst xmlns="http://schemas.openxmlformats.org/spreadsheetml/2006/main" count="22" uniqueCount="22">
  <si>
    <t>l =</t>
  </si>
  <si>
    <t>m =</t>
  </si>
  <si>
    <t>s =</t>
  </si>
  <si>
    <t>(# servers)</t>
  </si>
  <si>
    <t>r =</t>
  </si>
  <si>
    <t>(# of priority classes)</t>
  </si>
  <si>
    <t>L</t>
  </si>
  <si>
    <t>Lq</t>
  </si>
  <si>
    <t>W</t>
  </si>
  <si>
    <t>Wq</t>
  </si>
  <si>
    <t>(mean service rate)</t>
  </si>
  <si>
    <t>n =</t>
  </si>
  <si>
    <t>Template for M/M/1 Preemptive Priorities Queueing Model</t>
  </si>
  <si>
    <t>Priority Class 1</t>
  </si>
  <si>
    <t>Priority Class 2</t>
  </si>
  <si>
    <t>Priority Class 3</t>
  </si>
  <si>
    <t>Priority Class 4</t>
  </si>
  <si>
    <t>Priority Class 5</t>
  </si>
  <si>
    <t>Data</t>
  </si>
  <si>
    <t>Results</t>
  </si>
  <si>
    <r>
      <t>l</t>
    </r>
    <r>
      <rPr>
        <vertAlign val="subscript"/>
        <sz val="14"/>
        <rFont val="Arial"/>
        <family val="0"/>
      </rPr>
      <t>i</t>
    </r>
  </si>
  <si>
    <t>Wq (minutes)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</si>
</sst>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vertAlign val="subscript"/>
      <sz val="14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7" customWidth="1"/>
    <col min="2" max="2" width="14.00390625" style="5" customWidth="1"/>
    <col min="3" max="3" width="9.75390625" style="6" customWidth="1"/>
    <col min="4" max="4" width="9.75390625" style="7" customWidth="1"/>
    <col min="5" max="5" width="9.75390625" style="5" customWidth="1"/>
    <col min="6" max="9" width="9.75390625" style="7" customWidth="1"/>
    <col min="10" max="16384" width="10.75390625" style="7" customWidth="1"/>
  </cols>
  <sheetData>
    <row r="1" ht="18">
      <c r="A1" s="4" t="s">
        <v>12</v>
      </c>
    </row>
    <row r="3" ht="12.75">
      <c r="C3" s="8" t="s">
        <v>18</v>
      </c>
    </row>
    <row r="4" spans="2:9" ht="12.75">
      <c r="B4" s="9" t="s">
        <v>11</v>
      </c>
      <c r="C4" s="10">
        <v>2</v>
      </c>
      <c r="D4" s="11" t="s">
        <v>5</v>
      </c>
      <c r="E4" s="9"/>
      <c r="F4" s="11"/>
      <c r="G4" s="11"/>
      <c r="H4" s="11"/>
      <c r="I4" s="11"/>
    </row>
    <row r="5" spans="2:9" ht="12.75">
      <c r="B5" s="1" t="s">
        <v>1</v>
      </c>
      <c r="C5" s="10">
        <v>6</v>
      </c>
      <c r="D5" s="11" t="s">
        <v>10</v>
      </c>
      <c r="E5" s="9"/>
      <c r="F5" s="11"/>
      <c r="G5" s="11"/>
      <c r="H5" s="11"/>
      <c r="I5" s="11"/>
    </row>
    <row r="6" spans="2:9" ht="12.75">
      <c r="B6" s="9" t="s">
        <v>2</v>
      </c>
      <c r="C6" s="12">
        <v>1</v>
      </c>
      <c r="D6" s="11" t="s">
        <v>3</v>
      </c>
      <c r="E6" s="9"/>
      <c r="F6" s="11"/>
      <c r="G6" s="11"/>
      <c r="H6" s="11"/>
      <c r="I6" s="11"/>
    </row>
    <row r="7" spans="2:9" ht="12.75">
      <c r="B7" s="9"/>
      <c r="C7" s="13"/>
      <c r="D7" s="11"/>
      <c r="E7" s="9"/>
      <c r="F7" s="11"/>
      <c r="G7" s="11"/>
      <c r="H7" s="11"/>
      <c r="I7" s="11"/>
    </row>
    <row r="8" spans="2:9" ht="12.75">
      <c r="B8" s="9"/>
      <c r="C8" s="12"/>
      <c r="D8" s="13"/>
      <c r="E8" s="30" t="s">
        <v>19</v>
      </c>
      <c r="F8" s="30"/>
      <c r="G8" s="11"/>
      <c r="H8" s="11"/>
      <c r="I8" s="11"/>
    </row>
    <row r="9" spans="2:10" ht="21.75" thickBot="1">
      <c r="B9" s="9"/>
      <c r="C9" s="2" t="s">
        <v>20</v>
      </c>
      <c r="D9" s="14" t="s">
        <v>6</v>
      </c>
      <c r="E9" s="14" t="s">
        <v>7</v>
      </c>
      <c r="F9" s="14" t="s">
        <v>8</v>
      </c>
      <c r="G9" s="14" t="s">
        <v>9</v>
      </c>
      <c r="H9" s="14"/>
      <c r="I9" s="14"/>
      <c r="J9" s="15" t="s">
        <v>21</v>
      </c>
    </row>
    <row r="10" spans="2:10" ht="12.75">
      <c r="B10" s="9" t="s">
        <v>13</v>
      </c>
      <c r="C10" s="10">
        <v>1</v>
      </c>
      <c r="D10" s="16">
        <f>W*Lambdai</f>
        <v>0.19999999999999998</v>
      </c>
      <c r="E10" s="17">
        <f>Wq*Lambdai</f>
        <v>0.033333333333333326</v>
      </c>
      <c r="F10" s="17">
        <f>1/Mu/(1-Lambdai/Mu)</f>
        <v>0.19999999999999998</v>
      </c>
      <c r="G10" s="18">
        <f>W-1/Mu</f>
        <v>0.033333333333333326</v>
      </c>
      <c r="H10" s="29"/>
      <c r="I10" s="14"/>
      <c r="J10" s="15">
        <f>(1-Lambdai/(Mu*C6))</f>
        <v>0.8333333333333334</v>
      </c>
    </row>
    <row r="11" spans="2:10" ht="12.75">
      <c r="B11" s="9" t="s">
        <v>14</v>
      </c>
      <c r="C11" s="10">
        <v>3</v>
      </c>
      <c r="D11" s="19">
        <f>W*Lambdai</f>
        <v>1.7999999999999996</v>
      </c>
      <c r="E11" s="20">
        <f>Wq*Lambdai</f>
        <v>1.2999999999999998</v>
      </c>
      <c r="F11" s="20">
        <f>1/Mu/((1-C10/Mu)*(1-SUM(C10:C11)/Mu))</f>
        <v>0.5999999999999999</v>
      </c>
      <c r="G11" s="21">
        <f>W-1/Mu</f>
        <v>0.43333333333333324</v>
      </c>
      <c r="H11" s="29"/>
      <c r="I11" s="14"/>
      <c r="J11" s="15">
        <f>(1-SUM(C10:C11)/(Mu*C6))</f>
        <v>0.33333333333333337</v>
      </c>
    </row>
    <row r="12" spans="2:10" ht="12.75">
      <c r="B12" s="9" t="s">
        <v>15</v>
      </c>
      <c r="C12" s="10">
        <v>1</v>
      </c>
      <c r="D12" s="19">
        <f>W*Lambdai</f>
        <v>3</v>
      </c>
      <c r="E12" s="20">
        <f>Wq*Lambdai</f>
        <v>2.8333333333333335</v>
      </c>
      <c r="F12" s="20">
        <f>1/Mu/((1-SUM(C10:C11)/Mu)*(1-SUM(C10:C12)/Mu))</f>
        <v>3</v>
      </c>
      <c r="G12" s="21">
        <f>W-1/Mu</f>
        <v>2.8333333333333335</v>
      </c>
      <c r="H12" s="14"/>
      <c r="I12" s="14"/>
      <c r="J12" s="15">
        <f>(1-SUM(C10:C12)/(Mu*C6))</f>
        <v>0.16666666666666663</v>
      </c>
    </row>
    <row r="13" spans="2:10" ht="12.75">
      <c r="B13" s="9" t="s">
        <v>16</v>
      </c>
      <c r="C13" s="10">
        <v>1</v>
      </c>
      <c r="D13" s="19" t="e">
        <f>W*Lambdai</f>
        <v>#DIV/0!</v>
      </c>
      <c r="E13" s="20" t="e">
        <f>Wq*Lambdai</f>
        <v>#DIV/0!</v>
      </c>
      <c r="F13" s="20" t="e">
        <f>1/Mu/((1-SUM(C10:C12)/Mu)*(1-SUM(C10:C13)/Mu))</f>
        <v>#DIV/0!</v>
      </c>
      <c r="G13" s="21" t="e">
        <f>W-1/Mu</f>
        <v>#DIV/0!</v>
      </c>
      <c r="H13" s="14"/>
      <c r="I13" s="14"/>
      <c r="J13" s="15">
        <f>(1-SUM(C10:C13)/(Mu*C6))</f>
        <v>0</v>
      </c>
    </row>
    <row r="14" spans="2:10" ht="13.5" thickBot="1">
      <c r="B14" s="9" t="s">
        <v>17</v>
      </c>
      <c r="C14" s="10">
        <v>1</v>
      </c>
      <c r="D14" s="22" t="e">
        <f>W*Lambdai</f>
        <v>#DIV/0!</v>
      </c>
      <c r="E14" s="23" t="e">
        <f>Wq*Lambdai</f>
        <v>#DIV/0!</v>
      </c>
      <c r="F14" s="23" t="e">
        <f>1/Mu/((1-SUM(C10:C13)/Mu)*(1-SUM(Lambdai)/Mu))</f>
        <v>#DIV/0!</v>
      </c>
      <c r="G14" s="24" t="e">
        <f>W-1/Mu</f>
        <v>#DIV/0!</v>
      </c>
      <c r="H14" s="14"/>
      <c r="I14" s="14"/>
      <c r="J14" s="15">
        <f>(1-SUM(Lambdai)/(Mu*C6))</f>
        <v>-0.16666666666666674</v>
      </c>
    </row>
    <row r="15" spans="2:9" ht="12.75">
      <c r="B15" s="3" t="s">
        <v>0</v>
      </c>
      <c r="C15" s="25">
        <f>Rho*Mu</f>
        <v>4</v>
      </c>
      <c r="D15" s="12"/>
      <c r="E15" s="12"/>
      <c r="F15" s="12"/>
      <c r="G15" s="12"/>
      <c r="H15" s="12"/>
      <c r="I15" s="12"/>
    </row>
    <row r="16" spans="2:9" ht="13.5" thickBot="1">
      <c r="B16" s="3" t="s">
        <v>4</v>
      </c>
      <c r="C16" s="26">
        <f ca="1">SUM(OFFSET(Lambdai,0,0,n,1))/Mu</f>
        <v>0.6666666666666666</v>
      </c>
      <c r="D16" s="12"/>
      <c r="E16" s="27">
        <f>IF(Rho&gt;=1,"Model invalid because:","")</f>
      </c>
      <c r="F16" s="12"/>
      <c r="G16" s="12"/>
      <c r="H16" s="12"/>
      <c r="I16" s="12"/>
    </row>
    <row r="17" spans="2:9" ht="15.75">
      <c r="B17" s="11"/>
      <c r="C17" s="11"/>
      <c r="D17" s="12"/>
      <c r="E17" s="28">
        <f>IF(Rho&gt;=1,"   r   &gt;=   1","")</f>
      </c>
      <c r="F17" s="12"/>
      <c r="G17" s="12"/>
      <c r="H17" s="12"/>
      <c r="I17" s="12"/>
    </row>
    <row r="18" spans="4:9" ht="12.75">
      <c r="D18" s="6"/>
      <c r="E18" s="6"/>
      <c r="F18" s="6"/>
      <c r="G18" s="6"/>
      <c r="H18" s="6"/>
      <c r="I18" s="6"/>
    </row>
    <row r="19" spans="4:9" ht="12.75">
      <c r="D19" s="6"/>
      <c r="E19" s="6"/>
      <c r="F19" s="6"/>
      <c r="G19" s="6"/>
      <c r="H19" s="6"/>
      <c r="I19" s="6"/>
    </row>
    <row r="20" spans="4:9" ht="12.75">
      <c r="D20" s="6"/>
      <c r="E20" s="6"/>
      <c r="F20" s="6"/>
      <c r="G20" s="6"/>
      <c r="H20" s="6"/>
      <c r="I20" s="6"/>
    </row>
    <row r="21" spans="4:9" ht="12.75">
      <c r="D21" s="6"/>
      <c r="E21" s="6"/>
      <c r="F21" s="6"/>
      <c r="G21" s="6"/>
      <c r="H21" s="6"/>
      <c r="I21" s="6"/>
    </row>
    <row r="22" spans="2:5" ht="12.75">
      <c r="B22" s="7"/>
      <c r="C22" s="7"/>
      <c r="E22" s="7"/>
    </row>
    <row r="23" spans="2:5" ht="12.75">
      <c r="B23" s="7"/>
      <c r="C23" s="7"/>
      <c r="E23" s="7"/>
    </row>
  </sheetData>
  <mergeCells count="1">
    <mergeCell ref="E8:F8"/>
  </mergeCells>
  <conditionalFormatting sqref="B11:G11 I11">
    <cfRule type="expression" priority="1" dxfId="0" stopIfTrue="1">
      <formula>(n&lt;2)</formula>
    </cfRule>
  </conditionalFormatting>
  <conditionalFormatting sqref="B12:I12">
    <cfRule type="expression" priority="2" dxfId="0" stopIfTrue="1">
      <formula>(n&lt;3)</formula>
    </cfRule>
  </conditionalFormatting>
  <conditionalFormatting sqref="B13:I13">
    <cfRule type="expression" priority="3" dxfId="0" stopIfTrue="1">
      <formula>(n&lt;4)</formula>
    </cfRule>
  </conditionalFormatting>
  <conditionalFormatting sqref="B14:I14">
    <cfRule type="expression" priority="4" dxfId="0" stopIfTrue="1">
      <formula>(n&lt;5)</formula>
    </cfRule>
  </conditionalFormatting>
  <dataValidations count="4">
    <dataValidation type="whole" allowBlank="1" showInputMessage="1" showErrorMessage="1" error="The number of priority classes must be an integer between 1 and 5 (inclusive)." sqref="C4">
      <formula1>1</formula1>
      <formula2>5</formula2>
    </dataValidation>
    <dataValidation type="decimal" operator="greaterThan" allowBlank="1" showInputMessage="1" showErrorMessage="1" error="The mean service rate must be greater than zero." sqref="C5">
      <formula1>0</formula1>
    </dataValidation>
    <dataValidation type="whole" operator="equal" allowBlank="1" showInputMessage="1" showErrorMessage="1" error="The number of servers must equal one." sqref="C6">
      <formula1>1</formula1>
    </dataValidation>
    <dataValidation type="decimal" operator="greaterThan" allowBlank="1" showInputMessage="1" showErrorMessage="1" error="The arrival rate for this priority class must be greater than zero." sqref="C10:C14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7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2006-10-27T07:48:17Z</dcterms:modified>
  <cp:category/>
  <cp:version/>
  <cp:contentType/>
  <cp:contentStatus/>
</cp:coreProperties>
</file>